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2" yWindow="36" windowWidth="15480" windowHeight="10920" tabRatio="938" activeTab="0"/>
  </bookViews>
  <sheets>
    <sheet name="TABLEAU RECAP" sheetId="1" r:id="rId1"/>
    <sheet name="DOCUMENT DE SYNTHESE " sheetId="2" r:id="rId2"/>
  </sheets>
  <definedNames>
    <definedName name="_xlnm.Print_Titles" localSheetId="0">'TABLEAU RECAP'!$2:$2</definedName>
    <definedName name="_xlnm.Print_Area" localSheetId="1">'DOCUMENT DE SYNTHESE '!$A$1:$G$31</definedName>
  </definedNames>
  <calcPr fullCalcOnLoad="1"/>
</workbook>
</file>

<file path=xl/comments1.xml><?xml version="1.0" encoding="utf-8"?>
<comments xmlns="http://schemas.openxmlformats.org/spreadsheetml/2006/main">
  <authors>
    <author>jardinier</author>
  </authors>
  <commentList>
    <comment ref="M3" authorId="0">
      <text>
        <r>
          <rPr>
            <b/>
            <sz val="10"/>
            <color indexed="10"/>
            <rFont val="Tahoma"/>
            <family val="2"/>
          </rPr>
          <t xml:space="preserve">Sélectionner
 O (Oui) - N (Non) </t>
        </r>
        <r>
          <rPr>
            <sz val="8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8"/>
            <color indexed="10"/>
            <rFont val="Tahoma"/>
            <family val="2"/>
          </rPr>
          <t>En cas d'absence, saisir impérativement AB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Si bénéficiaire, ne rien saisir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<sst xmlns="http://schemas.openxmlformats.org/spreadsheetml/2006/main" count="53" uniqueCount="39">
  <si>
    <t>DOCUMENT DE SYNTHESE EP1</t>
  </si>
  <si>
    <t>Note la plus basse</t>
  </si>
  <si>
    <t>Note la plus haute</t>
  </si>
  <si>
    <t>Moyenne de la classe</t>
  </si>
  <si>
    <t>DOCUMENT DE SYNTHESE EP2</t>
  </si>
  <si>
    <t>NOMBRE DE CANDIDATS :</t>
  </si>
  <si>
    <t>SESSION :</t>
  </si>
  <si>
    <t xml:space="preserve">N° </t>
  </si>
  <si>
    <t>DOCUMENT DE SYNTHESE</t>
  </si>
  <si>
    <t>Moins de 01</t>
  </si>
  <si>
    <t>Nombre de notes &lt; 10</t>
  </si>
  <si>
    <t>Moyenne année précédente</t>
  </si>
  <si>
    <t>NOTE</t>
  </si>
  <si>
    <t>NOMBRE</t>
  </si>
  <si>
    <t>EP1 Contact téléphonique sur 40</t>
  </si>
  <si>
    <t>Total EP1
sur 80</t>
  </si>
  <si>
    <t>Total EP1 
sur 20</t>
  </si>
  <si>
    <t>EP2 Sit 1 Accueil et information
 sur 40</t>
  </si>
  <si>
    <t>EP2 Sit 1 Vente
 sur 60</t>
  </si>
  <si>
    <t>EP2 Sit 2 Connaissance environnement professionnel 
sur 60</t>
  </si>
  <si>
    <t>Total EP2 
sur 160</t>
  </si>
  <si>
    <t xml:space="preserve"> Total EP2
sur 20</t>
  </si>
  <si>
    <t>Prénom</t>
  </si>
  <si>
    <t>O</t>
  </si>
  <si>
    <t>N</t>
  </si>
  <si>
    <t>De 01 à 04,5</t>
  </si>
  <si>
    <t>De 05 à 09,5</t>
  </si>
  <si>
    <t>De 10 à 14,5</t>
  </si>
  <si>
    <t>De 15 à 18,5</t>
  </si>
  <si>
    <t>Plus de 18,5</t>
  </si>
  <si>
    <t>AB</t>
  </si>
  <si>
    <t>Absents</t>
  </si>
  <si>
    <t>NOM</t>
  </si>
  <si>
    <t>ETABLISSEMENT :</t>
  </si>
  <si>
    <t>CLASSE :</t>
  </si>
  <si>
    <t>EP1 Contact
 écrit
 sur 40</t>
  </si>
  <si>
    <t>CLASSE : ...</t>
  </si>
  <si>
    <t xml:space="preserve">BEP MRCU 2019
GRILLE RECAPITULATIVE DES NOTES PROPOSEES </t>
  </si>
  <si>
    <t>PFMP
6 sem
au 28/05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</si>
</sst>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40C]dddd\ d\ mmmm\ yyyy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0" borderId="2" applyNumberFormat="0" applyFill="0" applyAlignment="0" applyProtection="0"/>
    <xf numFmtId="0" fontId="0" fillId="26" borderId="3" applyNumberFormat="0" applyFont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52">
      <alignment/>
      <protection/>
    </xf>
    <xf numFmtId="0" fontId="12" fillId="0" borderId="13" xfId="52" applyFont="1" applyBorder="1" applyProtection="1">
      <alignment/>
      <protection locked="0"/>
    </xf>
    <xf numFmtId="0" fontId="12" fillId="32" borderId="13" xfId="52" applyFont="1" applyFill="1" applyBorder="1" applyProtection="1">
      <alignment/>
      <protection locked="0"/>
    </xf>
    <xf numFmtId="0" fontId="12" fillId="0" borderId="14" xfId="52" applyFont="1" applyBorder="1" applyProtection="1">
      <alignment/>
      <protection locked="0"/>
    </xf>
    <xf numFmtId="0" fontId="0" fillId="0" borderId="15" xfId="52" applyBorder="1">
      <alignment/>
      <protection/>
    </xf>
    <xf numFmtId="0" fontId="0" fillId="0" borderId="10" xfId="52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7" xfId="52" applyFont="1" applyBorder="1" applyAlignment="1">
      <alignment horizontal="center" vertical="center" wrapText="1"/>
      <protection/>
    </xf>
    <xf numFmtId="0" fontId="0" fillId="0" borderId="16" xfId="52" applyFont="1" applyBorder="1" applyAlignment="1">
      <alignment horizontal="center" vertical="center"/>
      <protection/>
    </xf>
    <xf numFmtId="0" fontId="0" fillId="0" borderId="17" xfId="52" applyFont="1" applyBorder="1" applyAlignment="1">
      <alignment horizontal="center" vertical="center"/>
      <protection/>
    </xf>
    <xf numFmtId="0" fontId="0" fillId="0" borderId="18" xfId="52" applyFont="1" applyBorder="1" applyAlignment="1">
      <alignment horizontal="center" vertical="center"/>
      <protection/>
    </xf>
    <xf numFmtId="0" fontId="0" fillId="0" borderId="19" xfId="52" applyBorder="1" applyProtection="1">
      <alignment/>
      <protection locked="0"/>
    </xf>
    <xf numFmtId="0" fontId="0" fillId="32" borderId="20" xfId="52" applyFill="1" applyBorder="1" applyAlignment="1" applyProtection="1">
      <alignment horizontal="left" wrapText="1"/>
      <protection locked="0"/>
    </xf>
    <xf numFmtId="0" fontId="0" fillId="32" borderId="21" xfId="52" applyFill="1" applyBorder="1" applyAlignment="1" applyProtection="1">
      <alignment horizontal="left" wrapText="1"/>
      <protection locked="0"/>
    </xf>
    <xf numFmtId="0" fontId="0" fillId="0" borderId="19" xfId="52" applyBorder="1" applyAlignment="1" applyProtection="1">
      <alignment horizontal="right"/>
      <protection locked="0"/>
    </xf>
    <xf numFmtId="0" fontId="0" fillId="0" borderId="22" xfId="52" applyBorder="1" applyAlignment="1" applyProtection="1">
      <alignment horizontal="right"/>
      <protection locked="0"/>
    </xf>
    <xf numFmtId="0" fontId="0" fillId="0" borderId="23" xfId="52" applyBorder="1" applyProtection="1">
      <alignment/>
      <protection locked="0"/>
    </xf>
    <xf numFmtId="0" fontId="0" fillId="32" borderId="13" xfId="52" applyFill="1" applyBorder="1" applyAlignment="1" applyProtection="1">
      <alignment horizontal="left" wrapText="1"/>
      <protection locked="0"/>
    </xf>
    <xf numFmtId="0" fontId="0" fillId="32" borderId="24" xfId="52" applyFill="1" applyBorder="1" applyAlignment="1" applyProtection="1">
      <alignment horizontal="left" wrapText="1"/>
      <protection locked="0"/>
    </xf>
    <xf numFmtId="0" fontId="0" fillId="32" borderId="13" xfId="52" applyFont="1" applyFill="1" applyBorder="1" applyAlignment="1" applyProtection="1">
      <alignment horizontal="left" wrapText="1"/>
      <protection locked="0"/>
    </xf>
    <xf numFmtId="0" fontId="0" fillId="32" borderId="24" xfId="52" applyFont="1" applyFill="1" applyBorder="1" applyAlignment="1" applyProtection="1">
      <alignment horizontal="left" wrapText="1"/>
      <protection locked="0"/>
    </xf>
    <xf numFmtId="0" fontId="0" fillId="32" borderId="25" xfId="52" applyFont="1" applyFill="1" applyBorder="1" applyAlignment="1" applyProtection="1">
      <alignment horizontal="left" wrapText="1"/>
      <protection locked="0"/>
    </xf>
    <xf numFmtId="0" fontId="13" fillId="32" borderId="26" xfId="52" applyNumberFormat="1" applyFont="1" applyFill="1" applyBorder="1" applyAlignment="1" applyProtection="1">
      <alignment horizontal="right"/>
      <protection locked="0"/>
    </xf>
    <xf numFmtId="0" fontId="0" fillId="0" borderId="27" xfId="52" applyBorder="1" applyAlignment="1" applyProtection="1">
      <alignment horizontal="center"/>
      <protection locked="0"/>
    </xf>
    <xf numFmtId="0" fontId="0" fillId="0" borderId="28" xfId="52" applyBorder="1" applyAlignment="1" applyProtection="1">
      <alignment horizontal="center"/>
      <protection locked="0"/>
    </xf>
    <xf numFmtId="0" fontId="0" fillId="0" borderId="29" xfId="52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vertical="center"/>
      <protection locked="0"/>
    </xf>
    <xf numFmtId="0" fontId="13" fillId="32" borderId="20" xfId="52" applyNumberFormat="1" applyFont="1" applyFill="1" applyBorder="1" applyAlignment="1" applyProtection="1">
      <alignment horizontal="right"/>
      <protection locked="0"/>
    </xf>
    <xf numFmtId="0" fontId="13" fillId="32" borderId="22" xfId="52" applyNumberFormat="1" applyFont="1" applyFill="1" applyBorder="1" applyAlignment="1" applyProtection="1">
      <alignment horizontal="right"/>
      <protection locked="0"/>
    </xf>
    <xf numFmtId="0" fontId="14" fillId="32" borderId="22" xfId="52" applyNumberFormat="1" applyFont="1" applyFill="1" applyBorder="1" applyAlignment="1">
      <alignment horizontal="right"/>
      <protection/>
    </xf>
    <xf numFmtId="0" fontId="15" fillId="32" borderId="21" xfId="52" applyNumberFormat="1" applyFont="1" applyFill="1" applyBorder="1" applyAlignment="1">
      <alignment horizontal="right"/>
      <protection/>
    </xf>
    <xf numFmtId="0" fontId="14" fillId="32" borderId="30" xfId="52" applyNumberFormat="1" applyFont="1" applyFill="1" applyBorder="1" applyAlignment="1">
      <alignment horizontal="right"/>
      <protection/>
    </xf>
    <xf numFmtId="0" fontId="15" fillId="32" borderId="31" xfId="52" applyNumberFormat="1" applyFont="1" applyFill="1" applyBorder="1" applyAlignment="1">
      <alignment horizontal="right"/>
      <protection/>
    </xf>
    <xf numFmtId="0" fontId="15" fillId="32" borderId="26" xfId="52" applyNumberFormat="1" applyFont="1" applyFill="1" applyBorder="1" applyAlignment="1">
      <alignment horizontal="right"/>
      <protection/>
    </xf>
    <xf numFmtId="0" fontId="14" fillId="0" borderId="26" xfId="52" applyNumberFormat="1" applyFont="1" applyBorder="1" applyAlignment="1">
      <alignment horizontal="right"/>
      <protection/>
    </xf>
    <xf numFmtId="0" fontId="14" fillId="0" borderId="17" xfId="52" applyFont="1" applyBorder="1" applyAlignment="1">
      <alignment horizontal="center" vertical="center" wrapText="1"/>
      <protection/>
    </xf>
    <xf numFmtId="0" fontId="16" fillId="0" borderId="18" xfId="52" applyFont="1" applyBorder="1" applyAlignment="1">
      <alignment horizontal="center" vertical="center" wrapText="1"/>
      <protection/>
    </xf>
    <xf numFmtId="0" fontId="16" fillId="0" borderId="17" xfId="52" applyFont="1" applyBorder="1" applyAlignment="1">
      <alignment horizontal="center" vertical="center" wrapText="1"/>
      <protection/>
    </xf>
    <xf numFmtId="0" fontId="14" fillId="0" borderId="32" xfId="52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12" xfId="52" applyFont="1" applyBorder="1" applyAlignment="1" applyProtection="1">
      <alignment vertical="center"/>
      <protection locked="0"/>
    </xf>
    <xf numFmtId="0" fontId="55" fillId="0" borderId="12" xfId="52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vertical="center"/>
    </xf>
    <xf numFmtId="0" fontId="17" fillId="0" borderId="12" xfId="52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O128"/>
  <sheetViews>
    <sheetView tabSelected="1" workbookViewId="0" topLeftCell="A1">
      <selection activeCell="M3" sqref="M3"/>
    </sheetView>
  </sheetViews>
  <sheetFormatPr defaultColWidth="11.421875" defaultRowHeight="12.75"/>
  <cols>
    <col min="1" max="1" width="10.8515625" style="19" customWidth="1"/>
    <col min="2" max="2" width="19.140625" style="19" customWidth="1"/>
    <col min="3" max="3" width="17.57421875" style="19" customWidth="1"/>
    <col min="4" max="9" width="9.7109375" style="19" customWidth="1"/>
    <col min="10" max="10" width="12.57421875" style="19" customWidth="1"/>
    <col min="11" max="12" width="9.7109375" style="19" customWidth="1"/>
    <col min="13" max="13" width="6.57421875" style="19" customWidth="1"/>
    <col min="14" max="14" width="22.28125" style="19" customWidth="1"/>
    <col min="15" max="15" width="6.8515625" style="19" hidden="1" customWidth="1"/>
    <col min="16" max="16" width="15.7109375" style="19" customWidth="1"/>
    <col min="17" max="16384" width="11.421875" style="19" customWidth="1"/>
  </cols>
  <sheetData>
    <row r="1" spans="1:13" ht="57.75" customHeight="1" thickBot="1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2" t="s">
        <v>36</v>
      </c>
      <c r="L1" s="61"/>
      <c r="M1" s="61"/>
    </row>
    <row r="2" spans="1:13" ht="57" thickBot="1">
      <c r="A2" s="27" t="s">
        <v>7</v>
      </c>
      <c r="B2" s="28" t="s">
        <v>32</v>
      </c>
      <c r="C2" s="29" t="s">
        <v>22</v>
      </c>
      <c r="D2" s="25" t="s">
        <v>14</v>
      </c>
      <c r="E2" s="26" t="s">
        <v>35</v>
      </c>
      <c r="F2" s="55" t="s">
        <v>15</v>
      </c>
      <c r="G2" s="56" t="s">
        <v>16</v>
      </c>
      <c r="H2" s="25" t="s">
        <v>17</v>
      </c>
      <c r="I2" s="26" t="s">
        <v>18</v>
      </c>
      <c r="J2" s="26" t="s">
        <v>19</v>
      </c>
      <c r="K2" s="57" t="s">
        <v>20</v>
      </c>
      <c r="L2" s="58" t="s">
        <v>21</v>
      </c>
      <c r="M2" s="24" t="s">
        <v>38</v>
      </c>
    </row>
    <row r="3" spans="1:13" ht="19.5" customHeight="1">
      <c r="A3" s="30"/>
      <c r="B3" s="31"/>
      <c r="C3" s="32"/>
      <c r="D3" s="33"/>
      <c r="E3" s="34"/>
      <c r="F3" s="49">
        <f aca="true" t="shared" si="0" ref="F3:F34">IF(AND(D3="AB",E3="AB"),"AB",IF(AND(D3="",E3=""),"",SUM(D3:E3)))</f>
      </c>
      <c r="G3" s="50">
        <f aca="true" t="shared" si="1" ref="G3:G34">IF(F3="AB","AB",IF(F3="","",CEILING(F3/4,0.5)))</f>
      </c>
      <c r="H3" s="47"/>
      <c r="I3" s="48"/>
      <c r="J3" s="41"/>
      <c r="K3" s="53">
        <f aca="true" t="shared" si="2" ref="K3:K34">IF(AND(H3="AB",I3="AB",J3="AB"),"AB",IF(AND(H3="",I3="",J3=""),"",SUM(H3:J3)))</f>
      </c>
      <c r="L3" s="54">
        <f aca="true" t="shared" si="3" ref="L3:L34">IF(K3="AB","AB",IF(K3="","",CEILING(K3/8,0.5)))</f>
      </c>
      <c r="M3" s="42"/>
    </row>
    <row r="4" spans="1:13" ht="19.5" customHeight="1">
      <c r="A4" s="35"/>
      <c r="B4" s="36"/>
      <c r="C4" s="37"/>
      <c r="D4" s="33"/>
      <c r="E4" s="34"/>
      <c r="F4" s="49">
        <f t="shared" si="0"/>
      </c>
      <c r="G4" s="50">
        <f t="shared" si="1"/>
      </c>
      <c r="H4" s="47"/>
      <c r="I4" s="48"/>
      <c r="J4" s="41"/>
      <c r="K4" s="53">
        <f t="shared" si="2"/>
      </c>
      <c r="L4" s="54">
        <f t="shared" si="3"/>
      </c>
      <c r="M4" s="43"/>
    </row>
    <row r="5" spans="1:15" ht="19.5" customHeight="1">
      <c r="A5" s="35"/>
      <c r="B5" s="36"/>
      <c r="C5" s="37"/>
      <c r="D5" s="33"/>
      <c r="E5" s="34"/>
      <c r="F5" s="49">
        <f t="shared" si="0"/>
      </c>
      <c r="G5" s="50">
        <f t="shared" si="1"/>
      </c>
      <c r="H5" s="47"/>
      <c r="I5" s="48"/>
      <c r="J5" s="41"/>
      <c r="K5" s="53">
        <f t="shared" si="2"/>
      </c>
      <c r="L5" s="54">
        <f t="shared" si="3"/>
      </c>
      <c r="M5" s="43"/>
      <c r="O5" s="19" t="s">
        <v>23</v>
      </c>
    </row>
    <row r="6" spans="1:15" ht="19.5" customHeight="1">
      <c r="A6" s="35"/>
      <c r="B6" s="38"/>
      <c r="C6" s="37"/>
      <c r="D6" s="33"/>
      <c r="E6" s="34"/>
      <c r="F6" s="49">
        <f t="shared" si="0"/>
      </c>
      <c r="G6" s="50">
        <f t="shared" si="1"/>
      </c>
      <c r="H6" s="47"/>
      <c r="I6" s="48"/>
      <c r="J6" s="41"/>
      <c r="K6" s="53">
        <f t="shared" si="2"/>
      </c>
      <c r="L6" s="54">
        <f t="shared" si="3"/>
      </c>
      <c r="M6" s="43"/>
      <c r="O6" s="19" t="s">
        <v>24</v>
      </c>
    </row>
    <row r="7" spans="1:15" ht="19.5" customHeight="1">
      <c r="A7" s="35"/>
      <c r="B7" s="38"/>
      <c r="C7" s="37"/>
      <c r="D7" s="33"/>
      <c r="E7" s="34"/>
      <c r="F7" s="49">
        <f t="shared" si="0"/>
      </c>
      <c r="G7" s="50">
        <f t="shared" si="1"/>
      </c>
      <c r="H7" s="47"/>
      <c r="I7" s="48"/>
      <c r="J7" s="41"/>
      <c r="K7" s="53">
        <f t="shared" si="2"/>
      </c>
      <c r="L7" s="54">
        <f t="shared" si="3"/>
      </c>
      <c r="M7" s="43"/>
      <c r="O7" s="19" t="s">
        <v>30</v>
      </c>
    </row>
    <row r="8" spans="1:15" ht="19.5" customHeight="1">
      <c r="A8" s="35"/>
      <c r="B8" s="20"/>
      <c r="C8" s="37"/>
      <c r="D8" s="33"/>
      <c r="E8" s="34"/>
      <c r="F8" s="49">
        <f t="shared" si="0"/>
      </c>
      <c r="G8" s="50">
        <f t="shared" si="1"/>
      </c>
      <c r="H8" s="47"/>
      <c r="I8" s="48"/>
      <c r="J8" s="41"/>
      <c r="K8" s="53">
        <f t="shared" si="2"/>
      </c>
      <c r="L8" s="54">
        <f t="shared" si="3"/>
      </c>
      <c r="M8" s="43"/>
      <c r="O8" s="19">
        <v>0</v>
      </c>
    </row>
    <row r="9" spans="1:15" ht="19.5" customHeight="1">
      <c r="A9" s="35"/>
      <c r="B9" s="36"/>
      <c r="C9" s="37"/>
      <c r="D9" s="33"/>
      <c r="E9" s="34"/>
      <c r="F9" s="49">
        <f t="shared" si="0"/>
      </c>
      <c r="G9" s="50">
        <f t="shared" si="1"/>
      </c>
      <c r="H9" s="47"/>
      <c r="I9" s="48"/>
      <c r="J9" s="41"/>
      <c r="K9" s="53">
        <f t="shared" si="2"/>
      </c>
      <c r="L9" s="54">
        <f t="shared" si="3"/>
      </c>
      <c r="M9" s="43"/>
      <c r="O9" s="19">
        <v>0.5</v>
      </c>
    </row>
    <row r="10" spans="1:15" ht="19.5" customHeight="1">
      <c r="A10" s="35"/>
      <c r="B10" s="21"/>
      <c r="C10" s="37"/>
      <c r="D10" s="33"/>
      <c r="E10" s="34"/>
      <c r="F10" s="49">
        <f t="shared" si="0"/>
      </c>
      <c r="G10" s="50">
        <f t="shared" si="1"/>
      </c>
      <c r="H10" s="47"/>
      <c r="I10" s="48"/>
      <c r="J10" s="41"/>
      <c r="K10" s="53">
        <f t="shared" si="2"/>
      </c>
      <c r="L10" s="54">
        <f t="shared" si="3"/>
      </c>
      <c r="M10" s="43"/>
      <c r="O10" s="19">
        <v>1</v>
      </c>
    </row>
    <row r="11" spans="1:15" ht="19.5" customHeight="1">
      <c r="A11" s="35"/>
      <c r="B11" s="20"/>
      <c r="C11" s="37"/>
      <c r="D11" s="33"/>
      <c r="E11" s="34"/>
      <c r="F11" s="49">
        <f t="shared" si="0"/>
      </c>
      <c r="G11" s="50">
        <f t="shared" si="1"/>
      </c>
      <c r="H11" s="47"/>
      <c r="I11" s="48"/>
      <c r="J11" s="41"/>
      <c r="K11" s="53">
        <f t="shared" si="2"/>
      </c>
      <c r="L11" s="54">
        <f t="shared" si="3"/>
      </c>
      <c r="M11" s="43"/>
      <c r="O11" s="19">
        <v>1.5</v>
      </c>
    </row>
    <row r="12" spans="1:15" ht="19.5" customHeight="1">
      <c r="A12" s="35"/>
      <c r="B12" s="36"/>
      <c r="C12" s="37"/>
      <c r="D12" s="33"/>
      <c r="E12" s="34"/>
      <c r="F12" s="49">
        <f t="shared" si="0"/>
      </c>
      <c r="G12" s="50">
        <f t="shared" si="1"/>
      </c>
      <c r="H12" s="47"/>
      <c r="I12" s="48"/>
      <c r="J12" s="41"/>
      <c r="K12" s="53">
        <f t="shared" si="2"/>
      </c>
      <c r="L12" s="54">
        <f t="shared" si="3"/>
      </c>
      <c r="M12" s="43"/>
      <c r="O12" s="19">
        <v>2</v>
      </c>
    </row>
    <row r="13" spans="1:15" ht="19.5" customHeight="1">
      <c r="A13" s="35"/>
      <c r="B13" s="20"/>
      <c r="C13" s="39"/>
      <c r="D13" s="33"/>
      <c r="E13" s="34"/>
      <c r="F13" s="49">
        <f t="shared" si="0"/>
      </c>
      <c r="G13" s="50">
        <f t="shared" si="1"/>
      </c>
      <c r="H13" s="47"/>
      <c r="I13" s="48"/>
      <c r="J13" s="41"/>
      <c r="K13" s="53">
        <f t="shared" si="2"/>
      </c>
      <c r="L13" s="54">
        <f t="shared" si="3"/>
      </c>
      <c r="M13" s="43"/>
      <c r="O13" s="19">
        <v>2.5</v>
      </c>
    </row>
    <row r="14" spans="1:15" ht="19.5" customHeight="1">
      <c r="A14" s="35"/>
      <c r="B14" s="20"/>
      <c r="C14" s="37"/>
      <c r="D14" s="33"/>
      <c r="E14" s="34"/>
      <c r="F14" s="49">
        <f t="shared" si="0"/>
      </c>
      <c r="G14" s="50">
        <f t="shared" si="1"/>
      </c>
      <c r="H14" s="47"/>
      <c r="I14" s="48"/>
      <c r="J14" s="41"/>
      <c r="K14" s="53">
        <f t="shared" si="2"/>
      </c>
      <c r="L14" s="54">
        <f t="shared" si="3"/>
      </c>
      <c r="M14" s="43"/>
      <c r="O14" s="19">
        <v>3</v>
      </c>
    </row>
    <row r="15" spans="1:15" ht="19.5" customHeight="1">
      <c r="A15" s="35"/>
      <c r="B15" s="36"/>
      <c r="C15" s="37"/>
      <c r="D15" s="33"/>
      <c r="E15" s="34"/>
      <c r="F15" s="49">
        <f t="shared" si="0"/>
      </c>
      <c r="G15" s="50">
        <f t="shared" si="1"/>
      </c>
      <c r="H15" s="47"/>
      <c r="I15" s="48"/>
      <c r="J15" s="41"/>
      <c r="K15" s="53">
        <f t="shared" si="2"/>
      </c>
      <c r="L15" s="54">
        <f t="shared" si="3"/>
      </c>
      <c r="M15" s="43"/>
      <c r="O15" s="19">
        <v>3.5</v>
      </c>
    </row>
    <row r="16" spans="1:15" ht="19.5" customHeight="1">
      <c r="A16" s="35"/>
      <c r="B16" s="36"/>
      <c r="C16" s="37"/>
      <c r="D16" s="33"/>
      <c r="E16" s="34"/>
      <c r="F16" s="49">
        <f t="shared" si="0"/>
      </c>
      <c r="G16" s="50">
        <f t="shared" si="1"/>
      </c>
      <c r="H16" s="47"/>
      <c r="I16" s="48"/>
      <c r="J16" s="41"/>
      <c r="K16" s="53">
        <f t="shared" si="2"/>
      </c>
      <c r="L16" s="54">
        <f t="shared" si="3"/>
      </c>
      <c r="M16" s="43"/>
      <c r="O16" s="19">
        <v>4</v>
      </c>
    </row>
    <row r="17" spans="1:15" ht="19.5" customHeight="1">
      <c r="A17" s="35"/>
      <c r="B17" s="36"/>
      <c r="C17" s="37"/>
      <c r="D17" s="33"/>
      <c r="E17" s="34"/>
      <c r="F17" s="49">
        <f t="shared" si="0"/>
      </c>
      <c r="G17" s="50">
        <f t="shared" si="1"/>
      </c>
      <c r="H17" s="47"/>
      <c r="I17" s="48"/>
      <c r="J17" s="41"/>
      <c r="K17" s="53">
        <f t="shared" si="2"/>
      </c>
      <c r="L17" s="54">
        <f t="shared" si="3"/>
      </c>
      <c r="M17" s="43"/>
      <c r="O17" s="19">
        <v>4.5</v>
      </c>
    </row>
    <row r="18" spans="1:15" ht="19.5" customHeight="1">
      <c r="A18" s="35"/>
      <c r="B18" s="36"/>
      <c r="C18" s="37"/>
      <c r="D18" s="33"/>
      <c r="E18" s="34"/>
      <c r="F18" s="49">
        <f t="shared" si="0"/>
      </c>
      <c r="G18" s="50">
        <f t="shared" si="1"/>
      </c>
      <c r="H18" s="47"/>
      <c r="I18" s="48"/>
      <c r="J18" s="41"/>
      <c r="K18" s="53">
        <f t="shared" si="2"/>
      </c>
      <c r="L18" s="54">
        <f t="shared" si="3"/>
      </c>
      <c r="M18" s="43"/>
      <c r="O18" s="19">
        <v>5</v>
      </c>
    </row>
    <row r="19" spans="1:15" ht="19.5" customHeight="1">
      <c r="A19" s="35"/>
      <c r="B19" s="36"/>
      <c r="C19" s="37"/>
      <c r="D19" s="33"/>
      <c r="E19" s="34"/>
      <c r="F19" s="49">
        <f t="shared" si="0"/>
      </c>
      <c r="G19" s="50">
        <f t="shared" si="1"/>
      </c>
      <c r="H19" s="47"/>
      <c r="I19" s="48"/>
      <c r="J19" s="41"/>
      <c r="K19" s="53">
        <f t="shared" si="2"/>
      </c>
      <c r="L19" s="54">
        <f t="shared" si="3"/>
      </c>
      <c r="M19" s="43"/>
      <c r="O19" s="19">
        <v>5.5</v>
      </c>
    </row>
    <row r="20" spans="1:15" ht="19.5" customHeight="1">
      <c r="A20" s="35"/>
      <c r="B20" s="36"/>
      <c r="C20" s="37"/>
      <c r="D20" s="33"/>
      <c r="E20" s="34"/>
      <c r="F20" s="49">
        <f t="shared" si="0"/>
      </c>
      <c r="G20" s="50">
        <f t="shared" si="1"/>
      </c>
      <c r="H20" s="47"/>
      <c r="I20" s="48"/>
      <c r="J20" s="41"/>
      <c r="K20" s="53">
        <f t="shared" si="2"/>
      </c>
      <c r="L20" s="54">
        <f t="shared" si="3"/>
      </c>
      <c r="M20" s="43"/>
      <c r="O20" s="19">
        <v>6</v>
      </c>
    </row>
    <row r="21" spans="1:15" ht="19.5" customHeight="1">
      <c r="A21" s="35"/>
      <c r="B21" s="36"/>
      <c r="C21" s="37"/>
      <c r="D21" s="33"/>
      <c r="E21" s="34"/>
      <c r="F21" s="49">
        <f t="shared" si="0"/>
      </c>
      <c r="G21" s="50">
        <f t="shared" si="1"/>
      </c>
      <c r="H21" s="47"/>
      <c r="I21" s="48"/>
      <c r="J21" s="41"/>
      <c r="K21" s="53">
        <f t="shared" si="2"/>
      </c>
      <c r="L21" s="54">
        <f t="shared" si="3"/>
      </c>
      <c r="M21" s="43"/>
      <c r="O21" s="19">
        <v>6.5</v>
      </c>
    </row>
    <row r="22" spans="1:15" ht="19.5" customHeight="1">
      <c r="A22" s="35"/>
      <c r="B22" s="36"/>
      <c r="C22" s="37"/>
      <c r="D22" s="33"/>
      <c r="E22" s="34"/>
      <c r="F22" s="49">
        <f t="shared" si="0"/>
      </c>
      <c r="G22" s="50">
        <f t="shared" si="1"/>
      </c>
      <c r="H22" s="47"/>
      <c r="I22" s="48"/>
      <c r="J22" s="41"/>
      <c r="K22" s="53">
        <f t="shared" si="2"/>
      </c>
      <c r="L22" s="54">
        <f t="shared" si="3"/>
      </c>
      <c r="M22" s="43"/>
      <c r="O22" s="19">
        <v>7</v>
      </c>
    </row>
    <row r="23" spans="1:15" ht="19.5" customHeight="1">
      <c r="A23" s="35"/>
      <c r="B23" s="36"/>
      <c r="C23" s="37"/>
      <c r="D23" s="33"/>
      <c r="E23" s="34"/>
      <c r="F23" s="49">
        <f t="shared" si="0"/>
      </c>
      <c r="G23" s="50">
        <f t="shared" si="1"/>
      </c>
      <c r="H23" s="47"/>
      <c r="I23" s="48"/>
      <c r="J23" s="41"/>
      <c r="K23" s="53">
        <f t="shared" si="2"/>
      </c>
      <c r="L23" s="54">
        <f t="shared" si="3"/>
      </c>
      <c r="M23" s="43"/>
      <c r="O23" s="19">
        <v>7.5</v>
      </c>
    </row>
    <row r="24" spans="1:15" ht="19.5" customHeight="1">
      <c r="A24" s="35"/>
      <c r="B24" s="36"/>
      <c r="C24" s="37"/>
      <c r="D24" s="33"/>
      <c r="E24" s="34"/>
      <c r="F24" s="49">
        <f t="shared" si="0"/>
      </c>
      <c r="G24" s="50">
        <f t="shared" si="1"/>
      </c>
      <c r="H24" s="47"/>
      <c r="I24" s="48"/>
      <c r="J24" s="41"/>
      <c r="K24" s="53">
        <f t="shared" si="2"/>
      </c>
      <c r="L24" s="54">
        <f t="shared" si="3"/>
      </c>
      <c r="M24" s="43"/>
      <c r="O24" s="19">
        <v>8</v>
      </c>
    </row>
    <row r="25" spans="1:15" ht="19.5" customHeight="1">
      <c r="A25" s="35"/>
      <c r="B25" s="36"/>
      <c r="C25" s="37"/>
      <c r="D25" s="33"/>
      <c r="E25" s="34"/>
      <c r="F25" s="49">
        <f t="shared" si="0"/>
      </c>
      <c r="G25" s="50">
        <f t="shared" si="1"/>
      </c>
      <c r="H25" s="47"/>
      <c r="I25" s="48"/>
      <c r="J25" s="41"/>
      <c r="K25" s="53">
        <f t="shared" si="2"/>
      </c>
      <c r="L25" s="54">
        <f t="shared" si="3"/>
      </c>
      <c r="M25" s="43"/>
      <c r="O25" s="19">
        <v>8.5</v>
      </c>
    </row>
    <row r="26" spans="1:15" ht="19.5" customHeight="1">
      <c r="A26" s="35"/>
      <c r="B26" s="36"/>
      <c r="C26" s="37"/>
      <c r="D26" s="33"/>
      <c r="E26" s="34"/>
      <c r="F26" s="49">
        <f t="shared" si="0"/>
      </c>
      <c r="G26" s="50">
        <f t="shared" si="1"/>
      </c>
      <c r="H26" s="47"/>
      <c r="I26" s="48"/>
      <c r="J26" s="41"/>
      <c r="K26" s="53">
        <f t="shared" si="2"/>
      </c>
      <c r="L26" s="54">
        <f t="shared" si="3"/>
      </c>
      <c r="M26" s="43"/>
      <c r="O26" s="19">
        <v>9</v>
      </c>
    </row>
    <row r="27" spans="1:15" ht="19.5" customHeight="1">
      <c r="A27" s="35"/>
      <c r="B27" s="36"/>
      <c r="C27" s="37"/>
      <c r="D27" s="33"/>
      <c r="E27" s="34"/>
      <c r="F27" s="49">
        <f t="shared" si="0"/>
      </c>
      <c r="G27" s="50">
        <f t="shared" si="1"/>
      </c>
      <c r="H27" s="47"/>
      <c r="I27" s="48"/>
      <c r="J27" s="41"/>
      <c r="K27" s="53">
        <f t="shared" si="2"/>
      </c>
      <c r="L27" s="54">
        <f t="shared" si="3"/>
      </c>
      <c r="M27" s="43"/>
      <c r="O27" s="19">
        <v>9.5</v>
      </c>
    </row>
    <row r="28" spans="1:15" ht="19.5" customHeight="1">
      <c r="A28" s="35"/>
      <c r="B28" s="36"/>
      <c r="C28" s="37"/>
      <c r="D28" s="33"/>
      <c r="E28" s="34"/>
      <c r="F28" s="49">
        <f t="shared" si="0"/>
      </c>
      <c r="G28" s="50">
        <f t="shared" si="1"/>
      </c>
      <c r="H28" s="47"/>
      <c r="I28" s="48"/>
      <c r="J28" s="41"/>
      <c r="K28" s="53">
        <f t="shared" si="2"/>
      </c>
      <c r="L28" s="54">
        <f t="shared" si="3"/>
      </c>
      <c r="M28" s="43"/>
      <c r="O28" s="19">
        <v>10</v>
      </c>
    </row>
    <row r="29" spans="1:15" ht="19.5" customHeight="1">
      <c r="A29" s="35"/>
      <c r="B29" s="36"/>
      <c r="C29" s="37"/>
      <c r="D29" s="33"/>
      <c r="E29" s="34"/>
      <c r="F29" s="49">
        <f t="shared" si="0"/>
      </c>
      <c r="G29" s="50">
        <f t="shared" si="1"/>
      </c>
      <c r="H29" s="47"/>
      <c r="I29" s="48"/>
      <c r="J29" s="41"/>
      <c r="K29" s="53">
        <f t="shared" si="2"/>
      </c>
      <c r="L29" s="54">
        <f t="shared" si="3"/>
      </c>
      <c r="M29" s="43"/>
      <c r="O29" s="19">
        <v>10.5</v>
      </c>
    </row>
    <row r="30" spans="1:15" ht="19.5" customHeight="1">
      <c r="A30" s="35"/>
      <c r="B30" s="36"/>
      <c r="C30" s="37"/>
      <c r="D30" s="33"/>
      <c r="E30" s="34"/>
      <c r="F30" s="49">
        <f t="shared" si="0"/>
      </c>
      <c r="G30" s="50">
        <f t="shared" si="1"/>
      </c>
      <c r="H30" s="47"/>
      <c r="I30" s="48"/>
      <c r="J30" s="41"/>
      <c r="K30" s="53">
        <f t="shared" si="2"/>
      </c>
      <c r="L30" s="54">
        <f t="shared" si="3"/>
      </c>
      <c r="M30" s="43"/>
      <c r="O30" s="19">
        <v>11</v>
      </c>
    </row>
    <row r="31" spans="1:15" ht="19.5" customHeight="1">
      <c r="A31" s="35"/>
      <c r="B31" s="36"/>
      <c r="C31" s="37"/>
      <c r="D31" s="33"/>
      <c r="E31" s="34"/>
      <c r="F31" s="49">
        <f t="shared" si="0"/>
      </c>
      <c r="G31" s="50">
        <f t="shared" si="1"/>
      </c>
      <c r="H31" s="47"/>
      <c r="I31" s="48"/>
      <c r="J31" s="41"/>
      <c r="K31" s="53">
        <f t="shared" si="2"/>
      </c>
      <c r="L31" s="54">
        <f t="shared" si="3"/>
      </c>
      <c r="M31" s="43"/>
      <c r="O31" s="19">
        <v>11.5</v>
      </c>
    </row>
    <row r="32" spans="1:15" ht="19.5" customHeight="1">
      <c r="A32" s="35"/>
      <c r="B32" s="36"/>
      <c r="C32" s="37"/>
      <c r="D32" s="33"/>
      <c r="E32" s="34"/>
      <c r="F32" s="49">
        <f t="shared" si="0"/>
      </c>
      <c r="G32" s="50">
        <f t="shared" si="1"/>
      </c>
      <c r="H32" s="47"/>
      <c r="I32" s="48"/>
      <c r="J32" s="41"/>
      <c r="K32" s="53">
        <f t="shared" si="2"/>
      </c>
      <c r="L32" s="54">
        <f t="shared" si="3"/>
      </c>
      <c r="M32" s="43"/>
      <c r="O32" s="19">
        <v>12</v>
      </c>
    </row>
    <row r="33" spans="1:15" ht="19.5" customHeight="1">
      <c r="A33" s="35"/>
      <c r="B33" s="36"/>
      <c r="C33" s="37"/>
      <c r="D33" s="33"/>
      <c r="E33" s="34"/>
      <c r="F33" s="49">
        <f t="shared" si="0"/>
      </c>
      <c r="G33" s="50">
        <f t="shared" si="1"/>
      </c>
      <c r="H33" s="47"/>
      <c r="I33" s="48"/>
      <c r="J33" s="41"/>
      <c r="K33" s="53">
        <f t="shared" si="2"/>
      </c>
      <c r="L33" s="54">
        <f t="shared" si="3"/>
      </c>
      <c r="M33" s="43"/>
      <c r="O33" s="19">
        <v>12.5</v>
      </c>
    </row>
    <row r="34" spans="1:15" ht="19.5" customHeight="1">
      <c r="A34" s="35"/>
      <c r="B34" s="36"/>
      <c r="C34" s="37"/>
      <c r="D34" s="33"/>
      <c r="E34" s="34"/>
      <c r="F34" s="49">
        <f t="shared" si="0"/>
      </c>
      <c r="G34" s="50">
        <f t="shared" si="1"/>
      </c>
      <c r="H34" s="47"/>
      <c r="I34" s="48"/>
      <c r="J34" s="41"/>
      <c r="K34" s="53">
        <f t="shared" si="2"/>
      </c>
      <c r="L34" s="54">
        <f t="shared" si="3"/>
      </c>
      <c r="M34" s="43"/>
      <c r="O34" s="19">
        <v>13</v>
      </c>
    </row>
    <row r="35" spans="1:15" ht="19.5" customHeight="1">
      <c r="A35" s="35"/>
      <c r="B35" s="36"/>
      <c r="C35" s="37"/>
      <c r="D35" s="33"/>
      <c r="E35" s="34"/>
      <c r="F35" s="49">
        <f aca="true" t="shared" si="4" ref="F35:F40">IF(AND(D35="AB",E35="AB"),"AB",IF(AND(D35="",E35=""),"",SUM(D35:E35)))</f>
      </c>
      <c r="G35" s="50">
        <f aca="true" t="shared" si="5" ref="G35:G40">IF(F35="AB","AB",IF(F35="","",CEILING(F35/4,0.5)))</f>
      </c>
      <c r="H35" s="47"/>
      <c r="I35" s="48"/>
      <c r="J35" s="41"/>
      <c r="K35" s="53">
        <f aca="true" t="shared" si="6" ref="K35:K40">IF(AND(H35="AB",I35="AB",J35="AB"),"AB",IF(AND(H35="",I35="",J35=""),"",SUM(H35:J35)))</f>
      </c>
      <c r="L35" s="54">
        <f aca="true" t="shared" si="7" ref="L35:L40">IF(K35="AB","AB",IF(K35="","",CEILING(K35/8,0.5)))</f>
      </c>
      <c r="M35" s="43"/>
      <c r="O35" s="19">
        <v>13.5</v>
      </c>
    </row>
    <row r="36" spans="1:15" ht="19.5" customHeight="1">
      <c r="A36" s="35"/>
      <c r="B36" s="36"/>
      <c r="C36" s="37"/>
      <c r="D36" s="33"/>
      <c r="E36" s="34"/>
      <c r="F36" s="49">
        <f t="shared" si="4"/>
      </c>
      <c r="G36" s="50">
        <f t="shared" si="5"/>
      </c>
      <c r="H36" s="47"/>
      <c r="I36" s="48"/>
      <c r="J36" s="41"/>
      <c r="K36" s="53">
        <f t="shared" si="6"/>
      </c>
      <c r="L36" s="54">
        <f t="shared" si="7"/>
      </c>
      <c r="M36" s="43"/>
      <c r="O36" s="19">
        <v>14</v>
      </c>
    </row>
    <row r="37" spans="1:15" ht="19.5" customHeight="1">
      <c r="A37" s="35"/>
      <c r="B37" s="36"/>
      <c r="C37" s="37"/>
      <c r="D37" s="33"/>
      <c r="E37" s="34"/>
      <c r="F37" s="49">
        <f t="shared" si="4"/>
      </c>
      <c r="G37" s="50">
        <f t="shared" si="5"/>
      </c>
      <c r="H37" s="47"/>
      <c r="I37" s="48"/>
      <c r="J37" s="41"/>
      <c r="K37" s="53">
        <f t="shared" si="6"/>
      </c>
      <c r="L37" s="54">
        <f t="shared" si="7"/>
      </c>
      <c r="M37" s="43"/>
      <c r="O37" s="19">
        <v>14.5</v>
      </c>
    </row>
    <row r="38" spans="1:15" ht="19.5" customHeight="1">
      <c r="A38" s="35"/>
      <c r="B38" s="36"/>
      <c r="C38" s="37"/>
      <c r="D38" s="33"/>
      <c r="E38" s="34"/>
      <c r="F38" s="49">
        <f t="shared" si="4"/>
      </c>
      <c r="G38" s="50">
        <f t="shared" si="5"/>
      </c>
      <c r="H38" s="47"/>
      <c r="I38" s="48"/>
      <c r="J38" s="41"/>
      <c r="K38" s="53">
        <f t="shared" si="6"/>
      </c>
      <c r="L38" s="54">
        <f t="shared" si="7"/>
      </c>
      <c r="M38" s="43"/>
      <c r="O38" s="19">
        <v>15</v>
      </c>
    </row>
    <row r="39" spans="1:15" ht="19.5" customHeight="1">
      <c r="A39" s="35"/>
      <c r="B39" s="36"/>
      <c r="C39" s="37"/>
      <c r="D39" s="33"/>
      <c r="E39" s="34"/>
      <c r="F39" s="49">
        <f t="shared" si="4"/>
      </c>
      <c r="G39" s="50">
        <f t="shared" si="5"/>
      </c>
      <c r="H39" s="47"/>
      <c r="I39" s="48"/>
      <c r="J39" s="41"/>
      <c r="K39" s="53">
        <f t="shared" si="6"/>
      </c>
      <c r="L39" s="54">
        <f t="shared" si="7"/>
      </c>
      <c r="M39" s="43"/>
      <c r="O39" s="19">
        <v>15.5</v>
      </c>
    </row>
    <row r="40" spans="1:15" ht="19.5" customHeight="1">
      <c r="A40" s="35"/>
      <c r="B40" s="36"/>
      <c r="C40" s="37"/>
      <c r="D40" s="33"/>
      <c r="E40" s="34"/>
      <c r="F40" s="49">
        <f t="shared" si="4"/>
      </c>
      <c r="G40" s="50">
        <f t="shared" si="5"/>
      </c>
      <c r="H40" s="47"/>
      <c r="I40" s="48"/>
      <c r="J40" s="41"/>
      <c r="K40" s="53">
        <f t="shared" si="6"/>
      </c>
      <c r="L40" s="54">
        <f t="shared" si="7"/>
      </c>
      <c r="M40" s="43"/>
      <c r="O40" s="19">
        <v>16</v>
      </c>
    </row>
    <row r="41" spans="1:15" ht="19.5" customHeight="1" thickBot="1">
      <c r="A41" s="35"/>
      <c r="B41" s="22"/>
      <c r="C41" s="40"/>
      <c r="D41" s="33"/>
      <c r="E41" s="34"/>
      <c r="F41" s="51">
        <f>IF(AND(D41="AB",E41="AB"),"AB",IF(AND(D41="",E41=""),"",SUM(D41:E41)))</f>
      </c>
      <c r="G41" s="52">
        <f>IF(F41="AB","AB",IF(F41="","",CEILING(F41/4,0.5)))</f>
      </c>
      <c r="H41" s="47"/>
      <c r="I41" s="48"/>
      <c r="J41" s="41"/>
      <c r="K41" s="53">
        <f>IF(AND(H41="AB",I41="AB",J41="AB"),"AB",IF(AND(H41="",I41="",J41=""),"",SUM(H41:J41)))</f>
      </c>
      <c r="L41" s="54">
        <f>IF(K41="AB","AB",IF(K41="","",CEILING(K41/8,0.5)))</f>
      </c>
      <c r="M41" s="44"/>
      <c r="O41" s="19">
        <v>16.5</v>
      </c>
    </row>
    <row r="42" spans="1:15" ht="12.75">
      <c r="A42" s="23"/>
      <c r="B42" s="23"/>
      <c r="C42" s="23"/>
      <c r="H42" s="23"/>
      <c r="I42" s="23"/>
      <c r="K42" s="23"/>
      <c r="L42" s="23"/>
      <c r="O42" s="19">
        <v>17</v>
      </c>
    </row>
    <row r="43" ht="12.75">
      <c r="O43" s="19">
        <v>17.5</v>
      </c>
    </row>
    <row r="44" ht="12.75">
      <c r="O44" s="19">
        <v>18</v>
      </c>
    </row>
    <row r="45" ht="12.75">
      <c r="O45" s="19">
        <v>18.5</v>
      </c>
    </row>
    <row r="46" ht="12.75">
      <c r="O46" s="19">
        <v>19</v>
      </c>
    </row>
    <row r="47" ht="12.75">
      <c r="O47" s="19">
        <v>19.5</v>
      </c>
    </row>
    <row r="48" ht="12.75">
      <c r="O48" s="19">
        <v>20</v>
      </c>
    </row>
    <row r="49" ht="12.75">
      <c r="O49" s="19">
        <v>20.5</v>
      </c>
    </row>
    <row r="50" ht="12.75">
      <c r="O50" s="19">
        <v>21</v>
      </c>
    </row>
    <row r="51" ht="12.75">
      <c r="O51" s="19">
        <v>21.5</v>
      </c>
    </row>
    <row r="52" ht="12.75">
      <c r="O52" s="19">
        <v>22</v>
      </c>
    </row>
    <row r="53" ht="12.75">
      <c r="O53" s="19">
        <v>22.5</v>
      </c>
    </row>
    <row r="54" ht="12.75">
      <c r="O54" s="19">
        <v>23</v>
      </c>
    </row>
    <row r="55" ht="12.75">
      <c r="O55" s="19">
        <v>23.5</v>
      </c>
    </row>
    <row r="56" ht="12.75">
      <c r="O56" s="19">
        <v>24</v>
      </c>
    </row>
    <row r="57" ht="12.75">
      <c r="O57" s="19">
        <v>24.5</v>
      </c>
    </row>
    <row r="58" ht="12.75">
      <c r="O58" s="19">
        <v>25</v>
      </c>
    </row>
    <row r="59" ht="12.75">
      <c r="O59" s="19">
        <v>25.5</v>
      </c>
    </row>
    <row r="60" ht="12.75">
      <c r="O60" s="19">
        <v>26</v>
      </c>
    </row>
    <row r="61" ht="12.75">
      <c r="O61" s="19">
        <v>26.5</v>
      </c>
    </row>
    <row r="62" ht="12.75">
      <c r="O62" s="19">
        <v>27</v>
      </c>
    </row>
    <row r="63" ht="12.75">
      <c r="O63" s="19">
        <v>27.5</v>
      </c>
    </row>
    <row r="64" ht="12.75">
      <c r="O64" s="19">
        <v>28</v>
      </c>
    </row>
    <row r="65" ht="12.75">
      <c r="O65" s="19">
        <v>28.5</v>
      </c>
    </row>
    <row r="66" ht="12.75">
      <c r="O66" s="19">
        <v>29</v>
      </c>
    </row>
    <row r="67" ht="12.75">
      <c r="O67" s="19">
        <v>29.5</v>
      </c>
    </row>
    <row r="68" ht="12.75">
      <c r="O68" s="19">
        <v>30</v>
      </c>
    </row>
    <row r="69" ht="12.75">
      <c r="O69" s="19">
        <v>30.5</v>
      </c>
    </row>
    <row r="70" ht="12.75">
      <c r="O70" s="19">
        <v>31</v>
      </c>
    </row>
    <row r="71" ht="12.75">
      <c r="O71" s="19">
        <v>31.5</v>
      </c>
    </row>
    <row r="72" ht="12.75">
      <c r="O72" s="19">
        <v>32</v>
      </c>
    </row>
    <row r="73" ht="12.75">
      <c r="O73" s="19">
        <v>32.5</v>
      </c>
    </row>
    <row r="74" ht="12.75">
      <c r="O74" s="19">
        <v>33</v>
      </c>
    </row>
    <row r="75" ht="12.75">
      <c r="O75" s="19">
        <v>33.5</v>
      </c>
    </row>
    <row r="76" ht="12.75">
      <c r="O76" s="19">
        <v>34</v>
      </c>
    </row>
    <row r="77" ht="12.75">
      <c r="O77" s="19">
        <v>34.5</v>
      </c>
    </row>
    <row r="78" ht="12.75">
      <c r="O78" s="19">
        <v>35</v>
      </c>
    </row>
    <row r="79" ht="12.75">
      <c r="O79" s="19">
        <v>35.5</v>
      </c>
    </row>
    <row r="80" ht="12.75">
      <c r="O80" s="19">
        <v>36</v>
      </c>
    </row>
    <row r="81" ht="12.75">
      <c r="O81" s="19">
        <v>36.5</v>
      </c>
    </row>
    <row r="82" ht="12.75">
      <c r="O82" s="19">
        <v>37</v>
      </c>
    </row>
    <row r="83" ht="12.75">
      <c r="O83" s="19">
        <v>37.5</v>
      </c>
    </row>
    <row r="84" ht="12.75">
      <c r="O84" s="19">
        <v>38</v>
      </c>
    </row>
    <row r="85" ht="12.75">
      <c r="O85" s="19">
        <v>38.5</v>
      </c>
    </row>
    <row r="86" ht="12.75">
      <c r="O86" s="19">
        <v>39</v>
      </c>
    </row>
    <row r="87" ht="12.75">
      <c r="O87" s="19">
        <v>39.5</v>
      </c>
    </row>
    <row r="88" ht="12.75">
      <c r="O88" s="19">
        <v>40</v>
      </c>
    </row>
    <row r="89" ht="12.75">
      <c r="O89" s="19">
        <v>40.5</v>
      </c>
    </row>
    <row r="90" ht="12.75">
      <c r="O90" s="19">
        <v>41</v>
      </c>
    </row>
    <row r="91" ht="12.75">
      <c r="O91" s="19">
        <v>41.5</v>
      </c>
    </row>
    <row r="92" ht="12.75">
      <c r="O92" s="19">
        <v>42</v>
      </c>
    </row>
    <row r="93" ht="12.75">
      <c r="O93" s="19">
        <v>42.5</v>
      </c>
    </row>
    <row r="94" ht="12.75">
      <c r="O94" s="19">
        <v>43</v>
      </c>
    </row>
    <row r="95" ht="12.75">
      <c r="O95" s="19">
        <v>43.5</v>
      </c>
    </row>
    <row r="96" ht="12.75">
      <c r="O96" s="19">
        <v>44</v>
      </c>
    </row>
    <row r="97" ht="12.75">
      <c r="O97" s="19">
        <v>44.5</v>
      </c>
    </row>
    <row r="98" ht="12.75">
      <c r="O98" s="19">
        <v>45</v>
      </c>
    </row>
    <row r="99" ht="12.75">
      <c r="O99" s="19">
        <v>45.5</v>
      </c>
    </row>
    <row r="100" ht="12.75">
      <c r="O100" s="19">
        <v>46</v>
      </c>
    </row>
    <row r="101" ht="12.75">
      <c r="O101" s="19">
        <v>46.5</v>
      </c>
    </row>
    <row r="102" ht="12.75">
      <c r="O102" s="19">
        <v>47</v>
      </c>
    </row>
    <row r="103" ht="12.75">
      <c r="O103" s="19">
        <v>47.5</v>
      </c>
    </row>
    <row r="104" ht="12.75">
      <c r="O104" s="19">
        <v>48</v>
      </c>
    </row>
    <row r="105" ht="12.75">
      <c r="O105" s="19">
        <v>48.5</v>
      </c>
    </row>
    <row r="106" ht="12.75">
      <c r="O106" s="19">
        <v>49</v>
      </c>
    </row>
    <row r="107" ht="12.75">
      <c r="O107" s="19">
        <v>49.5</v>
      </c>
    </row>
    <row r="108" ht="12.75">
      <c r="O108" s="19">
        <v>50</v>
      </c>
    </row>
    <row r="109" ht="12.75">
      <c r="O109" s="19">
        <v>50.5</v>
      </c>
    </row>
    <row r="110" ht="12.75">
      <c r="O110" s="19">
        <v>51</v>
      </c>
    </row>
    <row r="111" ht="12.75">
      <c r="O111" s="19">
        <v>51.5</v>
      </c>
    </row>
    <row r="112" ht="12.75">
      <c r="O112" s="19">
        <v>52</v>
      </c>
    </row>
    <row r="113" ht="12.75">
      <c r="O113" s="19">
        <v>52.5</v>
      </c>
    </row>
    <row r="114" ht="12.75">
      <c r="O114" s="19">
        <v>53</v>
      </c>
    </row>
    <row r="115" ht="12.75">
      <c r="O115" s="19">
        <v>53.5</v>
      </c>
    </row>
    <row r="116" ht="12.75">
      <c r="O116" s="19">
        <v>54</v>
      </c>
    </row>
    <row r="117" ht="12.75">
      <c r="O117" s="19">
        <v>54.5</v>
      </c>
    </row>
    <row r="118" ht="12.75">
      <c r="O118" s="19">
        <v>55</v>
      </c>
    </row>
    <row r="119" ht="12.75">
      <c r="O119" s="19">
        <v>55.5</v>
      </c>
    </row>
    <row r="120" ht="12.75">
      <c r="O120" s="19">
        <v>56</v>
      </c>
    </row>
    <row r="121" ht="12.75">
      <c r="O121" s="19">
        <v>56.5</v>
      </c>
    </row>
    <row r="122" ht="12.75">
      <c r="O122" s="19">
        <v>57</v>
      </c>
    </row>
    <row r="123" ht="12.75">
      <c r="O123" s="19">
        <v>57.5</v>
      </c>
    </row>
    <row r="124" ht="12.75">
      <c r="O124" s="19">
        <v>58</v>
      </c>
    </row>
    <row r="125" ht="12.75">
      <c r="O125" s="19">
        <v>58.5</v>
      </c>
    </row>
    <row r="126" ht="12.75">
      <c r="O126" s="19">
        <v>59</v>
      </c>
    </row>
    <row r="127" ht="12.75">
      <c r="O127" s="19">
        <v>59.5</v>
      </c>
    </row>
    <row r="128" ht="12.75">
      <c r="O128" s="19">
        <v>60</v>
      </c>
    </row>
  </sheetData>
  <sheetProtection/>
  <mergeCells count="1">
    <mergeCell ref="A1:J1"/>
  </mergeCells>
  <dataValidations count="3">
    <dataValidation type="list" allowBlank="1" showInputMessage="1" showErrorMessage="1" error="Sélectionner O pour Oui ou N pour Non" sqref="M3:M41">
      <formula1>$O$5:$O$6</formula1>
    </dataValidation>
    <dataValidation type="list" allowBlank="1" showDropDown="1" showInputMessage="1" showErrorMessage="1" error="Votre note doit être inférieure ou égale à 40 (ou AB pour ABsent) et arrondie au demi point." sqref="D3:E41 H3:H41">
      <formula1>$O$7:$O$88</formula1>
    </dataValidation>
    <dataValidation type="list" allowBlank="1" showDropDown="1" showInputMessage="1" showErrorMessage="1" error="Votre note doit être inférieure ou égale à 60 (ou AB pour ABsent) et arrondie au demi point." sqref="I3:J41">
      <formula1>$O$7:$O$128</formula1>
    </dataValidation>
  </dataValidations>
  <printOptions horizontalCentered="1" verticalCentered="1"/>
  <pageMargins left="0.1968503937007874" right="0.1968503937007874" top="0.3937007874015748" bottom="0.5905511811023623" header="0" footer="0.5118110236220472"/>
  <pageSetup horizontalDpi="600" verticalDpi="600" orientation="landscape" paperSize="9" r:id="rId3"/>
  <headerFooter alignWithMargins="0">
    <oddFooter>&amp;C&amp;"Arial,Italique"Académie de Versailles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G48"/>
  <sheetViews>
    <sheetView zoomScalePageLayoutView="0" workbookViewId="0" topLeftCell="A13">
      <selection activeCell="H3" sqref="H3"/>
    </sheetView>
  </sheetViews>
  <sheetFormatPr defaultColWidth="11.421875" defaultRowHeight="12.75"/>
  <cols>
    <col min="2" max="2" width="12.28125" style="0" customWidth="1"/>
    <col min="4" max="4" width="13.57421875" style="0" customWidth="1"/>
    <col min="6" max="6" width="12.140625" style="0" customWidth="1"/>
  </cols>
  <sheetData>
    <row r="1" spans="1:7" ht="48" customHeight="1">
      <c r="A1" s="83" t="s">
        <v>8</v>
      </c>
      <c r="B1" s="83"/>
      <c r="C1" s="83"/>
      <c r="D1" s="83"/>
      <c r="E1" s="83"/>
      <c r="F1" s="83"/>
      <c r="G1" s="83"/>
    </row>
    <row r="2" spans="1:7" ht="48" customHeight="1">
      <c r="A2" s="81" t="s">
        <v>33</v>
      </c>
      <c r="B2" s="81"/>
      <c r="C2" s="63"/>
      <c r="D2" s="63"/>
      <c r="F2" s="60" t="s">
        <v>34</v>
      </c>
      <c r="G2" s="63"/>
    </row>
    <row r="3" spans="1:7" ht="48" customHeight="1">
      <c r="A3" s="6" t="s">
        <v>5</v>
      </c>
      <c r="B3" s="5"/>
      <c r="C3" s="5"/>
      <c r="D3" s="45">
        <f>COUNTA('TABLEAU RECAP'!B3:B41)</f>
        <v>0</v>
      </c>
      <c r="E3" s="5"/>
      <c r="F3" s="4" t="s">
        <v>6</v>
      </c>
      <c r="G3" s="59">
        <v>2019</v>
      </c>
    </row>
    <row r="4" spans="1:7" ht="21.75" customHeight="1" thickBot="1">
      <c r="A4" s="9"/>
      <c r="B4" s="9"/>
      <c r="C4" s="9"/>
      <c r="D4" s="5"/>
      <c r="E4" s="9"/>
      <c r="F4" s="10"/>
      <c r="G4" s="9"/>
    </row>
    <row r="5" spans="1:7" ht="28.5" customHeight="1" thickBot="1">
      <c r="A5" s="68" t="s">
        <v>0</v>
      </c>
      <c r="B5" s="69"/>
      <c r="C5" s="70"/>
      <c r="E5" s="68" t="s">
        <v>4</v>
      </c>
      <c r="F5" s="69"/>
      <c r="G5" s="70"/>
    </row>
    <row r="6" spans="1:7" ht="22.5" customHeight="1" thickBot="1">
      <c r="A6" s="8"/>
      <c r="B6" s="8"/>
      <c r="C6" s="8"/>
      <c r="E6" s="8"/>
      <c r="F6" s="8"/>
      <c r="G6" s="8"/>
    </row>
    <row r="7" spans="1:7" ht="19.5" customHeight="1" thickBot="1">
      <c r="A7" s="71" t="s">
        <v>12</v>
      </c>
      <c r="B7" s="71"/>
      <c r="C7" s="11" t="s">
        <v>13</v>
      </c>
      <c r="D7" s="12"/>
      <c r="E7" s="71" t="s">
        <v>12</v>
      </c>
      <c r="F7" s="71"/>
      <c r="G7" s="11" t="s">
        <v>13</v>
      </c>
    </row>
    <row r="8" spans="1:7" ht="19.5" customHeight="1" thickBot="1">
      <c r="A8" s="67" t="s">
        <v>9</v>
      </c>
      <c r="B8" s="67"/>
      <c r="C8" s="18">
        <f>COUNTIF('TABLEAU RECAP'!G3:G41,"&lt;1")</f>
        <v>0</v>
      </c>
      <c r="D8" s="12"/>
      <c r="E8" s="67" t="s">
        <v>9</v>
      </c>
      <c r="F8" s="67"/>
      <c r="G8" s="18">
        <f>COUNTIF('TABLEAU RECAP'!L3:L41,"&lt;1")</f>
        <v>0</v>
      </c>
    </row>
    <row r="9" spans="1:7" ht="19.5" customHeight="1" thickBot="1">
      <c r="A9" s="66" t="s">
        <v>25</v>
      </c>
      <c r="B9" s="67"/>
      <c r="C9" s="18">
        <f>COUNTIF('TABLEAU RECAP'!G3:G41,"&gt;=1")-COUNTIF('TABLEAU RECAP'!G3:G41,"&gt;4,5")</f>
        <v>0</v>
      </c>
      <c r="D9" s="12"/>
      <c r="E9" s="66" t="s">
        <v>25</v>
      </c>
      <c r="F9" s="67"/>
      <c r="G9" s="18">
        <f>COUNTIF('TABLEAU RECAP'!L3:L41,"&gt;=1")-COUNTIF('TABLEAU RECAP'!L3:L41,"&gt;4,5")</f>
        <v>0</v>
      </c>
    </row>
    <row r="10" spans="1:7" ht="19.5" customHeight="1" thickBot="1">
      <c r="A10" s="66" t="s">
        <v>26</v>
      </c>
      <c r="B10" s="67"/>
      <c r="C10" s="18">
        <f>COUNTIF('TABLEAU RECAP'!G3:G41,"&gt;=5")-COUNTIF('TABLEAU RECAP'!G3:G41,"&gt;9,5")</f>
        <v>0</v>
      </c>
      <c r="D10" s="12"/>
      <c r="E10" s="66" t="s">
        <v>26</v>
      </c>
      <c r="F10" s="67"/>
      <c r="G10" s="18">
        <f>COUNTIF('TABLEAU RECAP'!L3:L41,"&gt;=5")-COUNTIF('TABLEAU RECAP'!L3:L41,"&gt;9,5")</f>
        <v>0</v>
      </c>
    </row>
    <row r="11" spans="1:7" ht="19.5" customHeight="1" thickBot="1">
      <c r="A11" s="66" t="s">
        <v>27</v>
      </c>
      <c r="B11" s="67"/>
      <c r="C11" s="18">
        <f>COUNTIF('TABLEAU RECAP'!G3:G41,"&gt;=10")-COUNTIF('TABLEAU RECAP'!G3:G41,"&gt;14,5")</f>
        <v>0</v>
      </c>
      <c r="D11" s="12"/>
      <c r="E11" s="66" t="s">
        <v>27</v>
      </c>
      <c r="F11" s="67"/>
      <c r="G11" s="18">
        <f>COUNTIF('TABLEAU RECAP'!L3:L41,"&gt;=10")-COUNTIF('TABLEAU RECAP'!L3:L41,"&gt;14,5")</f>
        <v>0</v>
      </c>
    </row>
    <row r="12" spans="1:7" ht="19.5" customHeight="1" thickBot="1">
      <c r="A12" s="66" t="s">
        <v>28</v>
      </c>
      <c r="B12" s="67"/>
      <c r="C12" s="18">
        <f>COUNTIF('TABLEAU RECAP'!G3:G41,"&gt;=15")-COUNTIF('TABLEAU RECAP'!G3:G41,"&gt;18,5")</f>
        <v>0</v>
      </c>
      <c r="D12" s="12"/>
      <c r="E12" s="66" t="s">
        <v>28</v>
      </c>
      <c r="F12" s="67"/>
      <c r="G12" s="18">
        <f>COUNTIF('TABLEAU RECAP'!L3:L41,"&gt;=15")-COUNTIF('TABLEAU RECAP'!L3:L41,"&gt;18,5")</f>
        <v>0</v>
      </c>
    </row>
    <row r="13" spans="1:7" ht="19.5" customHeight="1" thickBot="1">
      <c r="A13" s="66" t="s">
        <v>29</v>
      </c>
      <c r="B13" s="67"/>
      <c r="C13" s="18">
        <f>COUNTIF('TABLEAU RECAP'!G3:G41,"&gt;18,5")</f>
        <v>0</v>
      </c>
      <c r="D13" s="12"/>
      <c r="E13" s="66" t="s">
        <v>29</v>
      </c>
      <c r="F13" s="67"/>
      <c r="G13" s="18">
        <f>COUNTIF('TABLEAU RECAP'!L3:L41,"&gt;18,5")</f>
        <v>0</v>
      </c>
    </row>
    <row r="14" spans="1:7" ht="19.5" customHeight="1" thickBot="1">
      <c r="A14" s="84" t="s">
        <v>31</v>
      </c>
      <c r="B14" s="85"/>
      <c r="C14" s="7">
        <f>COUNTIF('TABLEAU RECAP'!G3:G41,"AB")</f>
        <v>0</v>
      </c>
      <c r="D14" s="12"/>
      <c r="E14" s="66" t="s">
        <v>31</v>
      </c>
      <c r="F14" s="67"/>
      <c r="G14" s="18">
        <f>COUNTIF('TABLEAU RECAP'!L3:L41,"AB")</f>
        <v>0</v>
      </c>
    </row>
    <row r="15" spans="1:7" ht="19.5" customHeight="1">
      <c r="A15" s="15"/>
      <c r="B15" s="15"/>
      <c r="C15" s="16"/>
      <c r="D15" s="12"/>
      <c r="E15" s="72"/>
      <c r="F15" s="73"/>
      <c r="G15" s="64"/>
    </row>
    <row r="16" spans="1:7" ht="19.5" customHeight="1">
      <c r="A16" s="15"/>
      <c r="B16" s="15"/>
      <c r="C16" s="16"/>
      <c r="D16" s="12"/>
      <c r="E16" s="72"/>
      <c r="F16" s="73"/>
      <c r="G16" s="64"/>
    </row>
    <row r="17" spans="1:7" ht="19.5" customHeight="1">
      <c r="A17" s="15"/>
      <c r="B17" s="15"/>
      <c r="C17" s="16"/>
      <c r="D17" s="12"/>
      <c r="E17" s="72"/>
      <c r="F17" s="73"/>
      <c r="G17" s="64"/>
    </row>
    <row r="18" spans="1:7" ht="19.5" customHeight="1">
      <c r="A18" s="15"/>
      <c r="B18" s="15"/>
      <c r="C18" s="16"/>
      <c r="D18" s="12"/>
      <c r="E18" s="72"/>
      <c r="F18" s="73"/>
      <c r="G18" s="64"/>
    </row>
    <row r="19" spans="1:7" ht="19.5" customHeight="1">
      <c r="A19" s="15"/>
      <c r="B19" s="15"/>
      <c r="C19" s="16"/>
      <c r="D19" s="12"/>
      <c r="E19" s="72"/>
      <c r="F19" s="73"/>
      <c r="G19" s="64"/>
    </row>
    <row r="20" spans="1:7" ht="19.5" customHeight="1">
      <c r="A20" s="15"/>
      <c r="B20" s="15"/>
      <c r="C20" s="16"/>
      <c r="D20" s="12"/>
      <c r="E20" s="72"/>
      <c r="F20" s="73"/>
      <c r="G20" s="64"/>
    </row>
    <row r="21" spans="1:7" ht="19.5" customHeight="1">
      <c r="A21" s="15"/>
      <c r="B21" s="15"/>
      <c r="C21" s="16"/>
      <c r="D21" s="12"/>
      <c r="E21" s="72"/>
      <c r="F21" s="73"/>
      <c r="G21" s="64"/>
    </row>
    <row r="22" spans="1:7" ht="19.5" customHeight="1">
      <c r="A22" s="15"/>
      <c r="B22" s="15"/>
      <c r="C22" s="16"/>
      <c r="D22" s="12"/>
      <c r="E22" s="72"/>
      <c r="F22" s="73"/>
      <c r="G22" s="64"/>
    </row>
    <row r="23" spans="1:7" ht="19.5" customHeight="1">
      <c r="A23" s="15"/>
      <c r="B23" s="15"/>
      <c r="C23" s="16"/>
      <c r="D23" s="12"/>
      <c r="E23" s="72"/>
      <c r="F23" s="73"/>
      <c r="G23" s="64"/>
    </row>
    <row r="24" spans="1:7" ht="19.5" customHeight="1">
      <c r="A24" s="15"/>
      <c r="B24" s="15"/>
      <c r="C24" s="16"/>
      <c r="D24" s="12"/>
      <c r="E24" s="72"/>
      <c r="F24" s="73"/>
      <c r="G24" s="64"/>
    </row>
    <row r="25" spans="1:7" ht="19.5" customHeight="1">
      <c r="A25" s="15"/>
      <c r="B25" s="15"/>
      <c r="C25" s="16"/>
      <c r="D25" s="12"/>
      <c r="E25" s="72"/>
      <c r="F25" s="73"/>
      <c r="G25" s="64"/>
    </row>
    <row r="26" spans="1:7" ht="24.75" customHeight="1" thickBot="1">
      <c r="A26" s="13"/>
      <c r="B26" s="13"/>
      <c r="C26" s="14"/>
      <c r="D26" s="12"/>
      <c r="E26" s="13"/>
      <c r="F26" s="13"/>
      <c r="G26" s="14"/>
    </row>
    <row r="27" spans="1:7" ht="24.75" customHeight="1" thickBot="1">
      <c r="A27" s="79" t="s">
        <v>1</v>
      </c>
      <c r="B27" s="80"/>
      <c r="C27" s="17">
        <f>MIN('TABLEAU RECAP'!G3:G41)</f>
        <v>0</v>
      </c>
      <c r="D27" s="12"/>
      <c r="E27" s="79" t="s">
        <v>1</v>
      </c>
      <c r="F27" s="80"/>
      <c r="G27" s="17">
        <f>MIN('TABLEAU RECAP'!L3:L41)</f>
        <v>0</v>
      </c>
    </row>
    <row r="28" spans="1:7" ht="24.75" customHeight="1" thickBot="1">
      <c r="A28" s="79" t="s">
        <v>2</v>
      </c>
      <c r="B28" s="80"/>
      <c r="C28" s="17">
        <f>MAX('TABLEAU RECAP'!G3:G41)</f>
        <v>0</v>
      </c>
      <c r="D28" s="12"/>
      <c r="E28" s="79" t="s">
        <v>2</v>
      </c>
      <c r="F28" s="80"/>
      <c r="G28" s="17">
        <f>MAX('TABLEAU RECAP'!L3:L41)</f>
        <v>0</v>
      </c>
    </row>
    <row r="29" spans="1:7" ht="24.75" customHeight="1" thickBot="1">
      <c r="A29" s="74" t="s">
        <v>3</v>
      </c>
      <c r="B29" s="74"/>
      <c r="C29" s="17" t="e">
        <f>AVERAGE('TABLEAU RECAP'!G3:G41)</f>
        <v>#DIV/0!</v>
      </c>
      <c r="D29" s="12"/>
      <c r="E29" s="74" t="s">
        <v>3</v>
      </c>
      <c r="F29" s="74"/>
      <c r="G29" s="17" t="e">
        <f>AVERAGE('TABLEAU RECAP'!L3:L41)</f>
        <v>#DIV/0!</v>
      </c>
    </row>
    <row r="30" spans="1:7" ht="24.75" customHeight="1" thickBot="1">
      <c r="A30" s="78" t="s">
        <v>10</v>
      </c>
      <c r="B30" s="78"/>
      <c r="C30" s="7">
        <f>COUNTIF('TABLEAU RECAP'!G3:G41,"&lt;10")</f>
        <v>0</v>
      </c>
      <c r="D30" s="12"/>
      <c r="E30" s="77" t="s">
        <v>10</v>
      </c>
      <c r="F30" s="78"/>
      <c r="G30" s="7">
        <f>COUNTIF('TABLEAU RECAP'!L3:L41,"&lt;10")</f>
        <v>0</v>
      </c>
    </row>
    <row r="31" spans="1:7" ht="24.75" customHeight="1" thickBot="1">
      <c r="A31" s="75" t="s">
        <v>11</v>
      </c>
      <c r="B31" s="76"/>
      <c r="C31" s="46"/>
      <c r="D31" s="12"/>
      <c r="E31" s="75" t="s">
        <v>11</v>
      </c>
      <c r="F31" s="76"/>
      <c r="G31" s="46"/>
    </row>
    <row r="33" spans="1:7" ht="15">
      <c r="A33" s="82"/>
      <c r="B33" s="82"/>
      <c r="C33" s="82"/>
      <c r="E33" s="82"/>
      <c r="F33" s="82"/>
      <c r="G33" s="82"/>
    </row>
    <row r="41" spans="1:6" ht="15">
      <c r="A41" s="2"/>
      <c r="B41" s="3"/>
      <c r="E41" s="1"/>
      <c r="F41" s="3"/>
    </row>
    <row r="48" spans="1:5" ht="15">
      <c r="A48" s="1"/>
      <c r="E48" s="2"/>
    </row>
  </sheetData>
  <sheetProtection/>
  <mergeCells count="43">
    <mergeCell ref="A13:B13"/>
    <mergeCell ref="A8:B8"/>
    <mergeCell ref="A9:B9"/>
    <mergeCell ref="A14:B14"/>
    <mergeCell ref="E15:F15"/>
    <mergeCell ref="E16:F16"/>
    <mergeCell ref="E17:F17"/>
    <mergeCell ref="A1:G1"/>
    <mergeCell ref="A30:B30"/>
    <mergeCell ref="E22:F22"/>
    <mergeCell ref="E23:F23"/>
    <mergeCell ref="E24:F24"/>
    <mergeCell ref="E12:F12"/>
    <mergeCell ref="A27:B27"/>
    <mergeCell ref="E28:F28"/>
    <mergeCell ref="E25:F25"/>
    <mergeCell ref="E33:G33"/>
    <mergeCell ref="A33:C33"/>
    <mergeCell ref="E31:F31"/>
    <mergeCell ref="E18:F18"/>
    <mergeCell ref="E19:F19"/>
    <mergeCell ref="E21:F21"/>
    <mergeCell ref="A28:B28"/>
    <mergeCell ref="A2:B2"/>
    <mergeCell ref="E7:F7"/>
    <mergeCell ref="E8:F8"/>
    <mergeCell ref="E9:F9"/>
    <mergeCell ref="E10:F10"/>
    <mergeCell ref="E13:F13"/>
    <mergeCell ref="A10:B10"/>
    <mergeCell ref="A11:B11"/>
    <mergeCell ref="E5:G5"/>
    <mergeCell ref="A12:B12"/>
    <mergeCell ref="E11:F11"/>
    <mergeCell ref="A5:C5"/>
    <mergeCell ref="A7:B7"/>
    <mergeCell ref="E20:F20"/>
    <mergeCell ref="E29:F29"/>
    <mergeCell ref="A31:B31"/>
    <mergeCell ref="E30:F30"/>
    <mergeCell ref="E27:F27"/>
    <mergeCell ref="E14:F14"/>
    <mergeCell ref="A29:B2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&amp;C&amp;"Arial,Italique"Académie de Versailles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DAVA DE VERSAILLES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DAVA</dc:creator>
  <cp:keywords/>
  <dc:description/>
  <cp:lastModifiedBy>Administrateur</cp:lastModifiedBy>
  <cp:lastPrinted>2018-02-12T13:00:55Z</cp:lastPrinted>
  <dcterms:created xsi:type="dcterms:W3CDTF">2011-04-07T10:31:04Z</dcterms:created>
  <dcterms:modified xsi:type="dcterms:W3CDTF">2018-12-17T08:11:06Z</dcterms:modified>
  <cp:category/>
  <cp:version/>
  <cp:contentType/>
  <cp:contentStatus/>
</cp:coreProperties>
</file>